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<sst xmlns="http://schemas.openxmlformats.org/spreadsheetml/2006/main" count="518" uniqueCount="500">
  <si>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</si>
  <si>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</si>
  <si>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</si>
  <si>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</si>
  <si>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</si>
  <si>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</si>
  <si>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</si>
  <si>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</si>
  <si>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</si>
  <si>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</si>
  <si>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</si>
  <si>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</si>
  <si>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</si>
  <si>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</si>
  <si>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</si>
  <si>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</si>
  <si>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</si>
  <si>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</si>
  <si>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</si>
  <si>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</si>
  <si>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</si>
  <si>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</si>
  <si>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</si>
  <si>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</si>
  <si>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</si>
  <si>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</si>
  <si>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</si>
  <si>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</si>
  <si>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</si>
  <si>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</si>
  <si>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</si>
  <si>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</si>
  <si>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</si>
  <si>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</si>
  <si>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</si>
  <si>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</si>
  <si>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</si>
  <si>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</si>
  <si>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</si>
  <si>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</si>
  <si>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</si>
  <si>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</si>
  <si>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</si>
  <si>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</si>
  <si>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</si>
  <si>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</si>
  <si>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</si>
  <si>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</si>
  <si>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</si>
  <si>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</si>
  <si>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</si>
  <si>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</si>
  <si>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</si>
  <si>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</si>
  <si>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</si>
  <si>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</si>
  <si>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</si>
  <si>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</si>
  <si>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</si>
  <si>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</si>
  <si>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</si>
  <si>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</si>
  <si>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</si>
  <si>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</si>
  <si>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</si>
  <si>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</si>
  <si>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</si>
  <si>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</si>
  <si>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</si>
  <si>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</si>
  <si>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</si>
  <si>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</si>
  <si>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</si>
  <si>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</si>
  <si>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</si>
  <si>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</si>
  <si>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</si>
  <si>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</si>
  <si>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</si>
  <si>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</si>
  <si>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</si>
  <si>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</si>
  <si>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</si>
  <si>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</si>
  <si>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</si>
  <si>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</si>
  <si>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</si>
  <si>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</si>
  <si>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</si>
  <si>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</si>
  <si>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</si>
  <si>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</si>
  <si>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</si>
  <si>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</si>
  <si>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</si>
  <si>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</si>
  <si>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</si>
  <si>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</si>
  <si>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</si>
  <si>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</si>
  <si>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</si>
  <si>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</si>
  <si>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</si>
  <si>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</si>
  <si>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</si>
  <si>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</si>
  <si>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</si>
  <si>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</si>
  <si>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</si>
  <si>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</si>
  <si>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</si>
  <si>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</si>
  <si>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</si>
  <si>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</si>
  <si>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</si>
  <si>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</si>
  <si>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</si>
  <si>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</si>
  <si>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</si>
  <si>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</si>
  <si>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</si>
  <si>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</si>
  <si>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</si>
  <si>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</si>
  <si>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</si>
  <si>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</si>
  <si>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</si>
  <si>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</si>
  <si>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</si>
  <si>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</si>
  <si>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</si>
  <si>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</si>
  <si>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</si>
  <si>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</si>
  <si>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</si>
  <si>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</si>
  <si>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</si>
  <si>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</si>
  <si>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</si>
  <si>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</si>
  <si>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</si>
  <si>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</si>
  <si>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</si>
  <si>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</si>
  <si>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</si>
  <si>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</si>
  <si>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</si>
  <si>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</si>
  <si>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</si>
  <si>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</si>
  <si>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</si>
  <si>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</si>
  <si>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</si>
  <si>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</si>
  <si>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</si>
  <si>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</si>
  <si>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</si>
  <si>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</si>
  <si>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</si>
  <si>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</si>
  <si>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</si>
  <si>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</si>
  <si>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</si>
  <si>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</si>
  <si>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</si>
  <si>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</si>
  <si>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</si>
  <si>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</si>
  <si>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</si>
  <si>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</si>
  <si>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</si>
  <si>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</si>
  <si>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</si>
  <si>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</si>
  <si>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</si>
  <si>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</si>
  <si>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</si>
  <si>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</si>
  <si>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</si>
  <si>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</si>
  <si>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</si>
  <si>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</si>
  <si>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</si>
  <si>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</si>
  <si>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</si>
  <si>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</si>
  <si>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</si>
  <si>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</si>
  <si>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</si>
  <si>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</si>
  <si>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</si>
  <si>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</si>
  <si>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</si>
  <si>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</si>
  <si>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</si>
  <si>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</si>
  <si>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</si>
  <si>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</si>
  <si>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</si>
  <si>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</si>
  <si>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</si>
  <si>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</si>
  <si>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</si>
  <si>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</si>
  <si>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</si>
  <si>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</si>
  <si>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</si>
  <si>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</si>
  <si>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</si>
  <si>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</si>
  <si>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</si>
  <si>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</si>
  <si>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</si>
  <si>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</si>
  <si>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</si>
  <si>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</si>
  <si>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</si>
  <si>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</si>
  <si>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</si>
  <si>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</si>
  <si>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</si>
  <si>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</si>
  <si>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</si>
  <si>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</si>
  <si>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</si>
  <si>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</si>
  <si>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</si>
  <si>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</si>
  <si>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</si>
  <si>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</si>
  <si>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</si>
  <si>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</si>
  <si>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</si>
  <si>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</si>
  <si>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</si>
  <si>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</si>
  <si>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</si>
  <si>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</si>
  <si>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</si>
  <si>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</si>
  <si>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</si>
  <si>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</si>
  <si>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</si>
  <si>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</si>
  <si>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</si>
  <si>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</si>
  <si>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</si>
  <si>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</si>
  <si>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</si>
  <si>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</si>
  <si>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</si>
  <si>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</si>
  <si>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</si>
  <si>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</si>
  <si>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</si>
  <si>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</si>
  <si>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</si>
  <si>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</si>
  <si>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</si>
  <si>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</si>
  <si>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</si>
  <si>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</si>
  <si>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</si>
  <si>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</si>
  <si>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</si>
  <si>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</si>
  <si>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</si>
  <si>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</si>
  <si>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</si>
  <si>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</si>
  <si>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</si>
  <si>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</si>
  <si>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</si>
  <si>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</si>
  <si>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</si>
  <si>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</si>
  <si>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</si>
  <si>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</si>
  <si>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</si>
  <si>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</si>
  <si>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</si>
  <si>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</si>
  <si>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</si>
  <si>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</si>
  <si>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</si>
  <si>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</si>
  <si>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</si>
  <si>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</si>
  <si>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</si>
  <si>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</si>
  <si>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</si>
  <si>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</si>
  <si>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</si>
  <si>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</si>
  <si>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</si>
  <si>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</si>
  <si>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</si>
  <si>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</si>
  <si>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</si>
  <si>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</si>
  <si>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</si>
  <si>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</si>
  <si>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</si>
  <si>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</si>
  <si>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</si>
  <si>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</si>
  <si>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</si>
  <si>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</si>
  <si>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</si>
  <si>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</si>
  <si>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</si>
  <si>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</si>
  <si>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</si>
  <si>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</si>
  <si>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</si>
  <si>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</si>
  <si>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</si>
  <si>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</si>
  <si>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</si>
  <si>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</si>
  <si>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</si>
  <si>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</si>
  <si>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</si>
  <si>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</si>
  <si>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</si>
  <si>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</si>
  <si>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</si>
  <si>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</si>
  <si>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</si>
  <si>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</si>
  <si>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</si>
  <si>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</si>
  <si>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</si>
  <si>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</si>
  <si>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</si>
  <si>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</si>
  <si>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</si>
  <si>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</si>
  <si>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</si>
  <si>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</si>
  <si>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</si>
  <si>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</si>
  <si>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</si>
  <si>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</si>
  <si>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</si>
  <si>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</si>
  <si>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</si>
  <si>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</si>
  <si>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</si>
  <si>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</si>
  <si>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</si>
  <si>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</si>
  <si>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</si>
  <si>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</si>
  <si>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</si>
  <si>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</si>
  <si>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</si>
  <si>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</si>
  <si>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</si>
  <si>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</si>
  <si>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</si>
  <si>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</si>
  <si>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</si>
  <si>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</si>
  <si>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</si>
  <si>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</si>
  <si>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</si>
  <si>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</si>
  <si>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</si>
  <si>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</si>
  <si>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</si>
  <si>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</si>
  <si>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</si>
  <si>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</si>
  <si>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</si>
  <si>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</si>
  <si>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</si>
  <si>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</si>
  <si>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</si>
  <si>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</si>
  <si>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</si>
  <si>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</si>
  <si>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</si>
  <si>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</si>
  <si>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</si>
  <si>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</si>
  <si>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</si>
  <si>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</si>
  <si>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</si>
  <si>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</si>
  <si>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</si>
  <si>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</si>
  <si>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</si>
  <si>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</si>
  <si>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</si>
  <si>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</si>
  <si>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</si>
  <si>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</si>
  <si>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</si>
  <si>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</si>
  <si>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</si>
  <si>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</si>
  <si>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</si>
  <si>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</si>
  <si>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</si>
  <si>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</si>
  <si>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</si>
  <si>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</si>
  <si>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</si>
  <si>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</si>
  <si>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</si>
  <si>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</si>
  <si>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</si>
  <si>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</si>
  <si>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</si>
  <si>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</si>
  <si>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</si>
  <si>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</si>
  <si>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</si>
  <si>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</si>
  <si>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</si>
  <si>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</si>
  <si>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</si>
  <si>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</si>
  <si>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</si>
  <si>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</si>
  <si>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</si>
  <si>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</si>
  <si>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</si>
  <si>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</si>
  <si>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</si>
  <si>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</si>
  <si>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</si>
  <si>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</si>
  <si>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</si>
  <si>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</si>
  <si>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</si>
  <si>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</si>
  <si>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</si>
  <si>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</si>
  <si>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</si>
  <si>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</si>
  <si>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</si>
  <si>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</si>
  <si>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</si>
  <si>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</si>
  <si>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</si>
  <si>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</si>
  <si>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</si>
  <si>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</si>
  <si>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</si>
  <si>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</si>
  <si>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</si>
  <si>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</si>
  <si>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</si>
  <si>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</si>
  <si>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</si>
  <si>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</si>
  <si>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</si>
  <si>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</si>
  <si>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</si>
  <si>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</si>
  <si>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</si>
  <si>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</si>
  <si>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</si>
  <si>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</si>
  <si>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</si>
  <si>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</si>
  <si>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</si>
  <si>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</si>
  <si>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</si>
  <si>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</si>
  <si>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</si>
  <si>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</si>
  <si>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</si>
  <si>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</si>
  <si>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</si>
  <si>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</si>
  <si>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</si>
  <si>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</si>
  <si>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</si>
  <si>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</si>
  <si>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</si>
  <si>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</si>
  <si>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</si>
  <si>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</si>
  <si>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</si>
  <si>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</si>
  <si>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</si>
  <si>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</si>
  <si>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</si>
  <si>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</si>
  <si>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</si>
  <si>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</si>
  <si>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</si>
  <si>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</si>
  <si>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</si>
  <si>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</si>
  <si>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Thanh Hoa Petroleum Construction Joint Stock Company (PVH)</t>
  </si>
  <si>
    <t xml:space="preserve">Company: Thanh Hoa Petroleum Construction Joint Stock Company (PVH)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</si>
</sst>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I12" sqref="I12"/>
    </sheetView>
  </sheetViews>
  <sheetFormatPr defaultColWidth="9.140625" defaultRowHeight="12"/>
  <cols>
    <col min="1" max="1" width="29.7109375" style="0" hidden="1" customWidth="1"/>
    <col min="2" max="2" width="49.00390625" style="0" customWidth="1"/>
    <col min="3" max="3" width="22.28125" style="0" hidden="1" customWidth="1"/>
    <col min="4" max="4" width="15.003906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219850158436</v>
      </c>
      <c r="F10" s="24">
        <v>211379039154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7343872087</v>
      </c>
      <c r="F11" s="20">
        <f>F12+F13</f>
        <v>29862997229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1252780980</v>
      </c>
      <c r="F12" s="21">
        <v>11631125645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6091091107</v>
      </c>
      <c r="F13" s="21">
        <v>18231871584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37251971100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>
        <v>37251971100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144185961451</v>
      </c>
      <c r="F18" s="20">
        <f>F19+F22+F23+F24+F25+F26+F27+F28</f>
        <v>72487525765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43315165243</v>
      </c>
      <c r="F19" s="21">
        <v>34372584936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5139725487</v>
      </c>
      <c r="F22" s="21">
        <v>4305330270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36000000000</v>
      </c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59751070721</v>
      </c>
      <c r="F26" s="21">
        <v>33809610559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-20000000</v>
      </c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64957548037</v>
      </c>
      <c r="F29" s="20">
        <f>F30+F31</f>
        <v>59210461611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64957548037</v>
      </c>
      <c r="F30" s="21">
        <v>59210461611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3362776861</v>
      </c>
      <c r="F32" s="20">
        <f>F33+F36+F37+F38+F39</f>
        <v>12560121159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3171697344</v>
      </c>
      <c r="F33" s="21">
        <v>12369041642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/>
      <c r="F36" s="21"/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60521822</v>
      </c>
      <c r="F37" s="21">
        <v>60521822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>
        <v>130557695</v>
      </c>
      <c r="F39" s="21">
        <v>130557695</v>
      </c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407664846618</v>
      </c>
      <c r="F43" s="20">
        <f>F44+F54+F64+F67+F70+F76</f>
        <v>429775444142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127885244145</v>
      </c>
      <c r="F44" s="20">
        <f>F45+F46+F47+F48+F49+F50+F53</f>
        <v>147847756978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71091404792</v>
      </c>
      <c r="F45" s="21">
        <v>74818025510</v>
      </c>
    </row>
    <row r="46" spans="1:6" ht="12">
      <c r="A46" s="3" t="s">
        <v>76</v>
      </c>
      <c r="B46" s="3" t="s">
        <v>400</v>
      </c>
      <c r="C46" s="4" t="s">
        <v>77</v>
      </c>
      <c r="D46" s="4"/>
      <c r="E46" s="21">
        <v>52985705950</v>
      </c>
      <c r="F46" s="21">
        <v>62562188741</v>
      </c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3808133403</v>
      </c>
      <c r="F50" s="21">
        <v>10487542727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>
        <v>-20000000</v>
      </c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2968592880</v>
      </c>
      <c r="F54" s="20">
        <f>F55+F58+F61</f>
        <v>3435259676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2968592880</v>
      </c>
      <c r="F55" s="20">
        <f>F56+F57</f>
        <v>3435259676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11202458946</v>
      </c>
      <c r="F56" s="21">
        <v>11202458946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-8233866066</v>
      </c>
      <c r="F57" s="21">
        <v>-7767199270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/>
      <c r="F62" s="21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/>
      <c r="F63" s="21"/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54322567460</v>
      </c>
      <c r="F64" s="20">
        <f>F65+F66</f>
        <v>56153662775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73235868711</v>
      </c>
      <c r="F65" s="21">
        <v>73235868711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-18913301251</v>
      </c>
      <c r="F66" s="21">
        <v>-17082205936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219288189550</v>
      </c>
      <c r="F67" s="20">
        <f>F68+F69</f>
        <v>219108857670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199780244078</v>
      </c>
      <c r="F68" s="21">
        <v>199600912198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19507945472</v>
      </c>
      <c r="F69" s="21">
        <v>19507945472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3122891909</v>
      </c>
      <c r="F70" s="20">
        <f>F71+F72+F73+F74+F75</f>
        <v>3122891909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18296788082</v>
      </c>
      <c r="F72" s="21">
        <v>18296788082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-15173896173</v>
      </c>
      <c r="F74" s="21">
        <v>-15173896173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77360674</v>
      </c>
      <c r="F76" s="20">
        <f>F77+F78+F79+F80</f>
        <v>107015134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77360674</v>
      </c>
      <c r="F77" s="21">
        <v>107015134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627515005054</v>
      </c>
      <c r="F81" s="20">
        <f>F10+F43</f>
        <v>641154483296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496302659600</v>
      </c>
      <c r="F83" s="20">
        <f>F84+F106</f>
        <v>508296599711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405715187179</v>
      </c>
      <c r="F84" s="20">
        <f>F85+F88+F89+F90+F91+F92+F93+F94+F95+F97+F98+F99+F100+F101+F102</f>
        <v>104077419904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11683974348</v>
      </c>
      <c r="F85" s="21">
        <v>14759359226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774930518</v>
      </c>
      <c r="F88" s="21">
        <v>6764358100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436270574</v>
      </c>
      <c r="F89" s="21">
        <v>994644478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494786231</v>
      </c>
      <c r="F90" s="21">
        <v>434633866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1022805363</v>
      </c>
      <c r="F91" s="21">
        <v>1113456594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227423602</v>
      </c>
      <c r="F94" s="21">
        <v>182747149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77738959273</v>
      </c>
      <c r="F95" s="21">
        <v>76358981000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309866797779</v>
      </c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3469239491</v>
      </c>
      <c r="F99" s="21">
        <v>3469239491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90587472421</v>
      </c>
      <c r="F106" s="20">
        <f>SUM(F107:F119)</f>
        <v>404219179807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>
        <v>71697098092</v>
      </c>
      <c r="F107" s="21">
        <v>75101045132</v>
      </c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18890374329</v>
      </c>
      <c r="F112" s="21">
        <v>19251336896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>
        <v>309866797779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131212345454</v>
      </c>
      <c r="F120" s="20">
        <f>F121+F139</f>
        <v>132717883585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131212345454</v>
      </c>
      <c r="F121" s="20">
        <f>F122+F125+F126+F127+F128+F129+F130+F131+F132+F133+F134+F137+F138</f>
        <v>132717883585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210000000000</v>
      </c>
      <c r="F122" s="20">
        <f>F123+F124</f>
        <v>210000000000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210000000000</v>
      </c>
      <c r="F123" s="21">
        <v>210000000000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6355535090</v>
      </c>
      <c r="F131" s="21">
        <v>6355535090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1567942490</v>
      </c>
      <c r="F133" s="21">
        <v>1567942490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v>-86711132126</v>
      </c>
      <c r="F134" s="20">
        <v>-85205593995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/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/>
      <c r="F136" s="21"/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627515005054</v>
      </c>
      <c r="F147" s="20">
        <f>F83+F120</f>
        <v>641014483296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1" sqref="A1:G1"/>
    </sheetView>
  </sheetViews>
  <sheetFormatPr defaultColWidth="18.7109375" defaultRowHeight="12"/>
  <cols>
    <col min="1" max="1" width="38.00390625" style="0" hidden="1" customWidth="1"/>
    <col min="2" max="2" width="42.28125" style="0" customWidth="1"/>
    <col min="3" max="3" width="15.8515625" style="0" hidden="1" customWidth="1"/>
    <col min="4" max="4" width="15.0039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18055128739</v>
      </c>
      <c r="F9" s="21">
        <v>25686656100</v>
      </c>
      <c r="G9" s="21">
        <v>75361444545</v>
      </c>
      <c r="H9" s="21">
        <v>89035900045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18055128739</v>
      </c>
      <c r="F11" s="20">
        <f>F9-F10</f>
        <v>25686656100</v>
      </c>
      <c r="G11" s="20">
        <f>G9-G10</f>
        <v>75361444545</v>
      </c>
      <c r="H11" s="20">
        <f>H9-H10</f>
        <v>89035900045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16920401854</v>
      </c>
      <c r="F12" s="21">
        <v>23843846154</v>
      </c>
      <c r="G12" s="21">
        <v>85654222810</v>
      </c>
      <c r="H12" s="21">
        <v>98596071999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1134726885</v>
      </c>
      <c r="F13" s="20">
        <f>F11-F12</f>
        <v>1842809946</v>
      </c>
      <c r="G13" s="20">
        <f>G11-G12</f>
        <v>-10292778265</v>
      </c>
      <c r="H13" s="20">
        <f>H11-H12</f>
        <v>-9560171954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756818324</v>
      </c>
      <c r="F14" s="21">
        <v>2357350454</v>
      </c>
      <c r="G14" s="21">
        <v>438687368</v>
      </c>
      <c r="H14" s="21">
        <v>487926079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4481557</v>
      </c>
      <c r="F15" s="21">
        <v>1397590180</v>
      </c>
      <c r="G15" s="21"/>
      <c r="H15" s="21"/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>
        <v>1372976623</v>
      </c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1985115138</v>
      </c>
      <c r="F19" s="21">
        <v>3696182636</v>
      </c>
      <c r="G19" s="21">
        <v>2139604139</v>
      </c>
      <c r="H19" s="21">
        <v>4236819200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-98051486</v>
      </c>
      <c r="F20" s="20">
        <f>F13+F14-F15+F17-F18-F19</f>
        <v>-893612416</v>
      </c>
      <c r="G20" s="20">
        <f>G13+G14-G15+G17-G18-G19</f>
        <v>-11993695036</v>
      </c>
      <c r="H20" s="20">
        <f>H13+H14-H15+H17-H18-H19</f>
        <v>-13309065075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/>
      <c r="F21" s="21">
        <v>340545946</v>
      </c>
      <c r="G21" s="21">
        <v>3053813972</v>
      </c>
      <c r="H21" s="21">
        <v>3183142207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167390710</v>
      </c>
      <c r="F22" s="21">
        <v>760966592</v>
      </c>
      <c r="G22" s="21">
        <v>1118081631</v>
      </c>
      <c r="H22" s="21">
        <v>1318563432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-167390710</v>
      </c>
      <c r="F23" s="20">
        <v>-420420646</v>
      </c>
      <c r="G23" s="20">
        <f>G21-G22</f>
        <v>1935732341</v>
      </c>
      <c r="H23" s="20">
        <f>H21-H22</f>
        <v>1864578775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-265442196</v>
      </c>
      <c r="F24" s="20">
        <f>F20+F23</f>
        <v>-1314033062</v>
      </c>
      <c r="G24" s="20">
        <f>G20+G23</f>
        <v>-10057962695</v>
      </c>
      <c r="H24" s="20">
        <f>H20+H23</f>
        <v>-11444486300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-265442196</v>
      </c>
      <c r="F27" s="20">
        <f>F24-F25-F26</f>
        <v>-1314033062</v>
      </c>
      <c r="G27" s="20">
        <f>G24-G25-G26</f>
        <v>-10057962695</v>
      </c>
      <c r="H27" s="20">
        <f>H24-H25-H26</f>
        <v>-11444486300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2018-10-29T07:25:03Z</dcterms:modified>
  <cp:category/>
  <cp:version/>
  <cp:contentType/>
  <cp:contentStatus/>
</cp:coreProperties>
</file>